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 к отчету" sheetId="7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P33" i="7"/>
  <c r="O33"/>
  <c r="N33"/>
  <c r="M33"/>
  <c r="L33"/>
  <c r="K33"/>
  <c r="J33"/>
  <c r="I33"/>
  <c r="H33"/>
  <c r="F33"/>
  <c r="E33"/>
  <c r="D33"/>
  <c r="G32"/>
  <c r="G31"/>
  <c r="G30"/>
  <c r="P26"/>
  <c r="O26"/>
  <c r="N26"/>
  <c r="N34" s="1"/>
  <c r="M26"/>
  <c r="M34" s="1"/>
  <c r="L26"/>
  <c r="K26"/>
  <c r="J26"/>
  <c r="J34" s="1"/>
  <c r="I26"/>
  <c r="I34" s="1"/>
  <c r="H26"/>
  <c r="F26"/>
  <c r="F34" s="1"/>
  <c r="E26"/>
  <c r="E34" s="1"/>
  <c r="D26"/>
  <c r="G25"/>
  <c r="G24"/>
  <c r="G22"/>
  <c r="G21"/>
  <c r="G20"/>
  <c r="G19"/>
  <c r="G18"/>
  <c r="G17"/>
  <c r="G16"/>
  <c r="G15"/>
  <c r="G14"/>
  <c r="G13"/>
  <c r="G12"/>
  <c r="G11"/>
  <c r="G10"/>
  <c r="G9"/>
  <c r="G8"/>
  <c r="G7"/>
  <c r="G6"/>
  <c r="G33" l="1"/>
  <c r="H27"/>
  <c r="L27"/>
  <c r="P27"/>
  <c r="D34"/>
  <c r="I35" s="1"/>
  <c r="H34"/>
  <c r="L34"/>
  <c r="P34"/>
  <c r="G26"/>
  <c r="N28" s="1"/>
  <c r="K27"/>
  <c r="O27"/>
  <c r="K34"/>
  <c r="O34"/>
  <c r="J27"/>
  <c r="N27"/>
  <c r="I27"/>
  <c r="M27"/>
  <c r="I28" l="1"/>
  <c r="M28"/>
  <c r="G34"/>
  <c r="H36" s="1"/>
  <c r="G27"/>
  <c r="H35"/>
  <c r="L28"/>
  <c r="N35"/>
  <c r="K28"/>
  <c r="K35"/>
  <c r="K36"/>
  <c r="L35"/>
  <c r="L36"/>
  <c r="J28"/>
  <c r="P28"/>
  <c r="M35"/>
  <c r="O28"/>
  <c r="O35"/>
  <c r="O36"/>
  <c r="P35"/>
  <c r="P36"/>
  <c r="J35"/>
  <c r="H28"/>
  <c r="G35" l="1"/>
  <c r="J36"/>
  <c r="I36"/>
  <c r="N36"/>
  <c r="M36"/>
</calcChain>
</file>

<file path=xl/sharedStrings.xml><?xml version="1.0" encoding="utf-8"?>
<sst xmlns="http://schemas.openxmlformats.org/spreadsheetml/2006/main" count="73" uniqueCount="68">
  <si>
    <t>Объект контрольного мероприятия</t>
  </si>
  <si>
    <t>Объем проверенных средств, руб.</t>
  </si>
  <si>
    <t>Всего</t>
  </si>
  <si>
    <t>Финансовые нарушения, руб.</t>
  </si>
  <si>
    <t>МБУ "Центр культуры и досуга" (отчет от 24.01.2013 г.)</t>
  </si>
  <si>
    <t>МБУ "Городской молодежный центр" (отчет от 28.01.2013 г.)</t>
  </si>
  <si>
    <t>МБУ "Библиотека" (отчет от 12.02.2013 г.)</t>
  </si>
  <si>
    <t>МБУ "Городской молодежный центр" (отчет от 27.02.2013 г.)</t>
  </si>
  <si>
    <t>ООО "Энергоснаб"  (отчет от 10.04.2013 г.)</t>
  </si>
  <si>
    <t>№ п/п</t>
  </si>
  <si>
    <t>Неправомерное использование бюджетных средств</t>
  </si>
  <si>
    <t>Неэффективное использование бюджетных средств</t>
  </si>
  <si>
    <t>Недополучено доходов местного бюджета</t>
  </si>
  <si>
    <t>Излишне предоставлено средств из бюджета</t>
  </si>
  <si>
    <t>МБУ "Центр культуры и досуга" (отчет от 27.02.2013 г.)</t>
  </si>
  <si>
    <t>МБУ "Библиотека" (отчет от 12.07.2013 г.)</t>
  </si>
  <si>
    <t>Нецелевое использование бюджетных средств</t>
  </si>
  <si>
    <t>МБУ "Центр культуры и досуга" (отчет от 15.07.2013 г.)</t>
  </si>
  <si>
    <t>МБУ "Центр культуры и досуга" (отчет от 22.07.2013 г.)</t>
  </si>
  <si>
    <t>Неэффективное использование внебюджетных средств</t>
  </si>
  <si>
    <t>МКУ "Дальненский СКДЦ" (отчет от 20.08.2013 г.)</t>
  </si>
  <si>
    <t>МБУ "Библиотека" (отчет от 29.08.2013 г.)</t>
  </si>
  <si>
    <t>МБУ "Городской молодежный центр" (отчет от 11.09.2013 г.)</t>
  </si>
  <si>
    <t>МКУ "Инкинский СКДЦ" (отчет от 23.09.2013 г.)</t>
  </si>
  <si>
    <t>Администрация Чажемтовского сельского поселения (отчет от 25.09.2013 г.)</t>
  </si>
  <si>
    <t>МБУ "Городской молодежный центр" (отчет от 09.10.2013 г.)</t>
  </si>
  <si>
    <t>Администрация Колпашевского городского поселения (отчет от 07.10.2013 г.)</t>
  </si>
  <si>
    <t>Нарушения бухгалтерского (бюджетного)  учета</t>
  </si>
  <si>
    <t>Администрация Дальненского сельского поселения (отчет от 30.10.2013 г.)</t>
  </si>
  <si>
    <t>Администрация Инкинского сельского поселения (отчет от 01.11.2013 г.)</t>
  </si>
  <si>
    <t>Тема контрольного мероприятия</t>
  </si>
  <si>
    <t>Проверка учета и эффективности использования материальных активов учреждения, в том числе приобретаемых для проведения Новогодних и Рождественских мероприятий, обеспечения их сохранности, соблюдения установленного порядка их списания в 2011-2012 годах</t>
  </si>
  <si>
    <t>Проверка целевого использования средств субсидии на иные цели на реконструкцию нежилых помещений под тренажерный зал в с. Тогур, ул. Ленина, 1 за счет средств бюджета муниципального образования «Колпашевский район», предусмотренных в бюджете муниципального образования «Колпашевское городское поселение» в 2012 году</t>
  </si>
  <si>
    <t>Проверка целевого и эффективного использования средств областного бюджета, выделенных в виде субсидии на компенсацию расходов по организации электроснабжения от дизельных электростанций, анализ структуры затрат на производство электроэнергии в 2011 – 2012 годах</t>
  </si>
  <si>
    <t>Проверка обоснованности отнесения затрат на производство тепловой энергии в 2011, 2012 годах и в январе - марте 2013 года</t>
  </si>
  <si>
    <t>МУП "Пламя" (отчет от 07.08.2013 г.)</t>
  </si>
  <si>
    <t>Проверка эффективности использования бюджетных средств на выплату заработной платы, правильности начисления заработной платы работникам списочного и не списочного состава, соблюдения сроков уплаты налогов во внебюджетные фонды и налога на доходы физических лиц, полноты отражения вышеуказанных операций в бухгалтерском учете в 2012 году</t>
  </si>
  <si>
    <t>Проверка соблюдения финансовой дисциплины в соответствии с заключенными обязательствами, в том числе обоснованности операций в соответствие с Положением Банка России от 12.10.2011 № 373-П «О Порядке ведения кассовых операций с банкнотами и монетой банка России на территории РФ» в 2012 году</t>
  </si>
  <si>
    <t>Проверка полноты отражения доходов, получаемых от предпринимательской деятельности и эффективности использования вышеуказанных средств  в 2012 году</t>
  </si>
  <si>
    <t>Проверка целевого использования средств субсидии на обеспечение условий для развития физической культуры и массового спорта за счет средств иных межбюджетных трансфертов в муниципальном образовании «Дальненское сельское поселение» в 2012 году</t>
  </si>
  <si>
    <t>Проверка правомерности и целевого использования бюджетных средств на компенсацию расходов по оплате стоимости проезда и провоза багажа, в пределах РФ, к месту использования отпуска и обратно  в 2012-2013 годах</t>
  </si>
  <si>
    <t>Проверка целевого использования средств субсидии на обеспечение условий для развития физической культуры и массового спорта за счет средств иных межбюджетных трансфертов в 2012 году</t>
  </si>
  <si>
    <t>Проверка законности, результативности (эффективности и  экономности)  использования средств из резервного фонда финансирования непредвиденных расходов АТО в соответствии с распоряжением АТО от 10.07.2012 № 71-р-в за 2012 год</t>
  </si>
  <si>
    <t>Проверка целевого и эффективного использования средств на выплату заработной платы работникам Администрации Чажемтовского сельского поселения в 3 квартале 2012 года</t>
  </si>
  <si>
    <t>Проверка учета и эффективности использования материальных активов учреждения, обеспечения их сохранности, соблюдения установленного порядка их списания в 2011-2013 годах</t>
  </si>
  <si>
    <t xml:space="preserve">Проверка законности, результативности (эффективности и экономности) использования средств иных межбюджетных трансфертов, выделенных из бюджета муниципального образования «Колпашевский район» в 2012 году на строительство автомобильной дороги между улицами Красноармейская - Чкалова - Островского в г.Колпашево </t>
  </si>
  <si>
    <t>Проверка порядка управления и распоряжения имуществом, находящегося в собственности муниципального образования «Инкинское сельское поселение</t>
  </si>
  <si>
    <t>Проверка эффективности использования бюджетных средств на выплату заработной платы, правильности начисления заработной платы работникам списочного состава, соблюдения сроков уплаты страховых взносов во внебюджетные фонды и налога на доходы физических лиц, полноты отражения вышеуказанных операций в бюджетном учете в Администрации Дальненского сельского поселения в 3 квартале 2012 года</t>
  </si>
  <si>
    <t>Удельный вес нарушений в общем объеме проверенных средств, %</t>
  </si>
  <si>
    <t>Удельный вес нарушений в их общем объеме, %</t>
  </si>
  <si>
    <t>Плановая проверка при размещении заказов на поставки товаров, выполнение работ, оказание услуг для нужд бюджетного учреждения</t>
  </si>
  <si>
    <t>МБДОУ ЦРР д/с «Золотой ключик»</t>
  </si>
  <si>
    <t>МБОУ «СОШ № 7»</t>
  </si>
  <si>
    <t>Соблюдение финансовой дисциплины в соответствии с заключенными бюджетными обязательствами, в том числе обоснованность операций в соответствии с решением Совета директоров ЦБР от 22.09.1993      № 40 «Порядок ведения кассовых операций в Российской Федерации» в 2011 году</t>
  </si>
  <si>
    <t xml:space="preserve">Эффективность использования бюджетных средств на выплату заработной платы, а также правильность начисления заработной платы работникам списочного и не списочного состава, соблюдение сроков уплаты налогов во внебюджетные фонды и налога на доходы физических лиц, полнота отражения вышеуказанных операций в бухгалтерском учете за 2011 год
(отчет утвержден 28.01.2013 г.)
</t>
  </si>
  <si>
    <t>Эффективность использования бюджетных средств на выплату заработной платы, а также правильность начисления заработной платы работникам списочного и не списочного состава, соблюдение сроков уплаты налогов во внебюджетные фонды и налога на доходы физических лиц, полнота отражения вышеуказанных операций в бухгалтерском учете (отчет утвержден 12.02.2013 г.)</t>
  </si>
  <si>
    <t>Итого по планам на 2013 год</t>
  </si>
  <si>
    <t>Итого по плану на 2012 год</t>
  </si>
  <si>
    <t>Всего по завершенным контрольным мероприятиям в 2013 году</t>
  </si>
  <si>
    <t>Проверки по контролю в сфере размещения заказов по плану на 2013 год</t>
  </si>
  <si>
    <t>Контрольные мероприятия по плану работы на 2012 год (завершенные в 2013 году)</t>
  </si>
  <si>
    <t>Контрольные мероприятия по плану работы на 2013 год (без учета переходящих мероприятий на 2014 год)</t>
  </si>
  <si>
    <t>Проверено бюджетных средств, руб.</t>
  </si>
  <si>
    <t>Кол-во нарушений и замечаний, шт.</t>
  </si>
  <si>
    <t>Приложение № 2</t>
  </si>
  <si>
    <t>Информация об объеме проверенных средств, о суммах выявленных нарушений и недостатков в разрезе объектов и тем контрольных мероприятий в 2013 году</t>
  </si>
  <si>
    <t>Прочие нарушения и недостатки</t>
  </si>
  <si>
    <t>Неправомерное использование средств субсидий бюджетными учреждениям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</si>
</sst>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" fontId="0" fillId="0" borderId="0" xfId="0" applyNumberFormat="1"/>
    <xf numFmtId="0" fontId="4" fillId="0" borderId="1" xfId="0" applyFont="1" applyBorder="1" applyAlignment="1">
      <alignment horizontal="justify" vertical="center" wrapText="1"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/>
    <xf numFmtId="4" fontId="4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4" fontId="4" fillId="0" borderId="0" xfId="0" applyNumberFormat="1" applyFont="1"/>
    <xf numFmtId="4" fontId="3" fillId="3" borderId="1" xfId="0" applyNumberFormat="1" applyFont="1" applyFill="1" applyBorder="1" applyAlignment="1">
      <alignment wrapText="1"/>
    </xf>
    <xf numFmtId="4" fontId="3" fillId="4" borderId="1" xfId="0" applyNumberFormat="1" applyFont="1" applyFill="1" applyBorder="1" applyAlignment="1">
      <alignment wrapText="1"/>
    </xf>
    <xf numFmtId="4" fontId="3" fillId="0" borderId="1" xfId="0" applyNumberFormat="1" applyFont="1" applyBorder="1"/>
    <xf numFmtId="4" fontId="3" fillId="0" borderId="0" xfId="0" applyNumberFormat="1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6" fillId="4" borderId="4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4" fontId="3" fillId="4" borderId="1" xfId="0" applyNumberFormat="1" applyFont="1" applyFill="1" applyBorder="1" applyAlignment="1">
      <alignment horizontal="left" wrapText="1"/>
    </xf>
    <xf numFmtId="3" fontId="3" fillId="4" borderId="1" xfId="0" applyNumberFormat="1" applyFont="1" applyFill="1" applyBorder="1" applyAlignment="1">
      <alignment horizontal="left" wrapText="1"/>
    </xf>
    <xf numFmtId="4" fontId="4" fillId="2" borderId="1" xfId="0" applyNumberFormat="1" applyFont="1" applyFill="1" applyBorder="1"/>
    <xf numFmtId="4" fontId="4" fillId="2" borderId="1" xfId="0" applyNumberFormat="1" applyFont="1" applyFill="1" applyBorder="1" applyAlignment="1">
      <alignment wrapText="1"/>
    </xf>
    <xf numFmtId="4" fontId="3" fillId="5" borderId="1" xfId="0" applyNumberFormat="1" applyFont="1" applyFill="1" applyBorder="1" applyAlignment="1">
      <alignment wrapText="1"/>
    </xf>
    <xf numFmtId="4" fontId="3" fillId="5" borderId="1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justify" vertical="top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wrapText="1"/>
    </xf>
    <xf numFmtId="0" fontId="4" fillId="5" borderId="1" xfId="0" applyFont="1" applyFill="1" applyBorder="1"/>
    <xf numFmtId="2" fontId="3" fillId="5" borderId="1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center"/>
    </xf>
    <xf numFmtId="4" fontId="2" fillId="3" borderId="4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4" sqref="J4"/>
    </sheetView>
  </sheetViews>
  <sheetFormatPr defaultRowHeight="15"/>
  <cols>
    <col min="1" max="1" width="3.5703125" style="8" customWidth="1"/>
    <col min="2" max="2" width="22.42578125" style="9" customWidth="1"/>
    <col min="3" max="3" width="38.140625" style="9" customWidth="1"/>
    <col min="4" max="4" width="13.140625" style="9" customWidth="1"/>
    <col min="5" max="5" width="14.42578125" style="9" customWidth="1"/>
    <col min="6" max="6" width="10.7109375" style="8" customWidth="1"/>
    <col min="7" max="7" width="14.28515625" style="16" customWidth="1"/>
    <col min="8" max="8" width="10.7109375" style="8" customWidth="1"/>
    <col min="9" max="9" width="11.140625" style="8" customWidth="1"/>
    <col min="10" max="10" width="12.28515625" style="8" customWidth="1"/>
    <col min="11" max="12" width="10.140625" style="8" customWidth="1"/>
    <col min="13" max="13" width="12.42578125" style="8" customWidth="1"/>
    <col min="14" max="14" width="9.7109375" style="8" customWidth="1"/>
    <col min="15" max="15" width="14.42578125" style="8" customWidth="1"/>
    <col min="16" max="16" width="13" style="8" customWidth="1"/>
    <col min="17" max="17" width="11.28515625" customWidth="1"/>
  </cols>
  <sheetData>
    <row r="1" spans="1:17">
      <c r="O1" s="46" t="s">
        <v>64</v>
      </c>
      <c r="P1" s="46"/>
    </row>
    <row r="2" spans="1:17">
      <c r="A2" s="61" t="s">
        <v>65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7">
      <c r="A3" s="58" t="s">
        <v>9</v>
      </c>
      <c r="B3" s="58" t="s">
        <v>0</v>
      </c>
      <c r="C3" s="59" t="s">
        <v>30</v>
      </c>
      <c r="D3" s="58" t="s">
        <v>1</v>
      </c>
      <c r="E3" s="59" t="s">
        <v>62</v>
      </c>
      <c r="F3" s="58" t="s">
        <v>63</v>
      </c>
      <c r="G3" s="47" t="s">
        <v>3</v>
      </c>
      <c r="H3" s="48"/>
      <c r="I3" s="48"/>
      <c r="J3" s="48"/>
      <c r="K3" s="48"/>
      <c r="L3" s="48"/>
      <c r="M3" s="48"/>
      <c r="N3" s="48"/>
      <c r="O3" s="48"/>
      <c r="P3" s="49"/>
    </row>
    <row r="4" spans="1:17" s="2" customFormat="1" ht="114.75">
      <c r="A4" s="58"/>
      <c r="B4" s="58"/>
      <c r="C4" s="60"/>
      <c r="D4" s="58"/>
      <c r="E4" s="60"/>
      <c r="F4" s="58"/>
      <c r="G4" s="31" t="s">
        <v>2</v>
      </c>
      <c r="H4" s="31" t="s">
        <v>10</v>
      </c>
      <c r="I4" s="38" t="s">
        <v>67</v>
      </c>
      <c r="J4" s="31" t="s">
        <v>11</v>
      </c>
      <c r="K4" s="31" t="s">
        <v>19</v>
      </c>
      <c r="L4" s="31" t="s">
        <v>16</v>
      </c>
      <c r="M4" s="31" t="s">
        <v>12</v>
      </c>
      <c r="N4" s="31" t="s">
        <v>13</v>
      </c>
      <c r="O4" s="31" t="s">
        <v>27</v>
      </c>
      <c r="P4" s="38" t="s">
        <v>66</v>
      </c>
    </row>
    <row r="5" spans="1:17" s="2" customFormat="1">
      <c r="A5" s="50" t="s">
        <v>61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7" ht="90">
      <c r="A6" s="17">
        <v>1</v>
      </c>
      <c r="B6" s="4" t="s">
        <v>7</v>
      </c>
      <c r="C6" s="18" t="s">
        <v>32</v>
      </c>
      <c r="D6" s="5">
        <v>631914.02</v>
      </c>
      <c r="E6" s="5">
        <v>631914.02</v>
      </c>
      <c r="F6" s="6">
        <v>7</v>
      </c>
      <c r="G6" s="14">
        <f>H6+I6+J6+K6+L6+M6+N6+O6+P6</f>
        <v>650000</v>
      </c>
      <c r="H6" s="23">
        <v>0</v>
      </c>
      <c r="I6" s="23">
        <v>631914.02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18085.98</v>
      </c>
      <c r="P6" s="23">
        <v>0</v>
      </c>
      <c r="Q6" s="3"/>
    </row>
    <row r="7" spans="1:17" ht="67.5">
      <c r="A7" s="17">
        <v>2</v>
      </c>
      <c r="B7" s="4" t="s">
        <v>14</v>
      </c>
      <c r="C7" s="18" t="s">
        <v>31</v>
      </c>
      <c r="D7" s="5">
        <v>1727866.86</v>
      </c>
      <c r="E7" s="5">
        <v>1727866.86</v>
      </c>
      <c r="F7" s="6">
        <v>12</v>
      </c>
      <c r="G7" s="14">
        <f t="shared" ref="G7:G25" si="0">H7+I7+J7+K7+L7+M7+N7+O7+P7</f>
        <v>330209.96999999997</v>
      </c>
      <c r="H7" s="7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330209.96999999997</v>
      </c>
      <c r="P7" s="23">
        <v>0</v>
      </c>
      <c r="Q7" s="3"/>
    </row>
    <row r="8" spans="1:17" ht="67.5">
      <c r="A8" s="17">
        <v>3</v>
      </c>
      <c r="B8" s="4" t="s">
        <v>8</v>
      </c>
      <c r="C8" s="18" t="s">
        <v>33</v>
      </c>
      <c r="D8" s="5">
        <v>30756891.989999998</v>
      </c>
      <c r="E8" s="5">
        <v>30756891.989999998</v>
      </c>
      <c r="F8" s="6">
        <v>19</v>
      </c>
      <c r="G8" s="14">
        <f t="shared" si="0"/>
        <v>8124256.8399999999</v>
      </c>
      <c r="H8" s="7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28570.15</v>
      </c>
      <c r="O8" s="23">
        <v>96858.6</v>
      </c>
      <c r="P8" s="23">
        <v>7998828.0899999999</v>
      </c>
      <c r="Q8" s="3"/>
    </row>
    <row r="9" spans="1:17" ht="78.75">
      <c r="A9" s="17">
        <v>4</v>
      </c>
      <c r="B9" s="4" t="s">
        <v>15</v>
      </c>
      <c r="C9" s="18" t="s">
        <v>37</v>
      </c>
      <c r="D9" s="5">
        <v>15641711.57</v>
      </c>
      <c r="E9" s="5">
        <v>15614039.17</v>
      </c>
      <c r="F9" s="6">
        <v>14</v>
      </c>
      <c r="G9" s="14">
        <f t="shared" si="0"/>
        <v>43660</v>
      </c>
      <c r="H9" s="7">
        <v>0</v>
      </c>
      <c r="I9" s="23">
        <v>19000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320</v>
      </c>
      <c r="P9" s="23">
        <v>24340</v>
      </c>
      <c r="Q9" s="3"/>
    </row>
    <row r="10" spans="1:17" ht="90">
      <c r="A10" s="17">
        <v>5</v>
      </c>
      <c r="B10" s="4" t="s">
        <v>17</v>
      </c>
      <c r="C10" s="18" t="s">
        <v>36</v>
      </c>
      <c r="D10" s="5">
        <v>17272477.670000002</v>
      </c>
      <c r="E10" s="5">
        <v>17208792.670000002</v>
      </c>
      <c r="F10" s="6">
        <v>62</v>
      </c>
      <c r="G10" s="14">
        <f>H10+I10+J10+K10+L10+M10+N10+O10+P10</f>
        <v>6708129.2400000002</v>
      </c>
      <c r="H10" s="7">
        <v>0</v>
      </c>
      <c r="I10" s="23">
        <v>287620.15999999997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6420312.5899999999</v>
      </c>
      <c r="P10" s="23">
        <v>196.49</v>
      </c>
      <c r="Q10" s="3"/>
    </row>
    <row r="11" spans="1:17" ht="45">
      <c r="A11" s="17">
        <v>6</v>
      </c>
      <c r="B11" s="4" t="s">
        <v>18</v>
      </c>
      <c r="C11" s="18" t="s">
        <v>38</v>
      </c>
      <c r="D11" s="5">
        <v>2298350</v>
      </c>
      <c r="E11" s="5">
        <v>2298350</v>
      </c>
      <c r="F11" s="6">
        <v>50</v>
      </c>
      <c r="G11" s="14">
        <f>H11+I11+J11+K11+L11+M11+N11+O11+P11</f>
        <v>255256.94</v>
      </c>
      <c r="H11" s="7">
        <v>0</v>
      </c>
      <c r="I11" s="23">
        <v>0</v>
      </c>
      <c r="J11" s="23">
        <v>0</v>
      </c>
      <c r="K11" s="23">
        <v>49019.41</v>
      </c>
      <c r="L11" s="23">
        <v>0</v>
      </c>
      <c r="M11" s="23">
        <v>0</v>
      </c>
      <c r="N11" s="23">
        <v>0</v>
      </c>
      <c r="O11" s="23">
        <v>195727.53</v>
      </c>
      <c r="P11" s="23">
        <v>10510</v>
      </c>
      <c r="Q11" s="3"/>
    </row>
    <row r="12" spans="1:17" ht="67.5">
      <c r="A12" s="17">
        <v>7</v>
      </c>
      <c r="B12" s="4" t="s">
        <v>20</v>
      </c>
      <c r="C12" s="18" t="s">
        <v>39</v>
      </c>
      <c r="D12" s="5">
        <v>300500</v>
      </c>
      <c r="E12" s="5">
        <v>300500</v>
      </c>
      <c r="F12" s="6">
        <v>24</v>
      </c>
      <c r="G12" s="14">
        <f>H12+I12+J12+K12+L12+M12+N12+O12+P12</f>
        <v>91798.75</v>
      </c>
      <c r="H12" s="23">
        <v>0</v>
      </c>
      <c r="I12" s="23">
        <v>2286.64</v>
      </c>
      <c r="J12" s="23">
        <v>9081.84</v>
      </c>
      <c r="K12" s="23">
        <v>0</v>
      </c>
      <c r="L12" s="23">
        <v>0</v>
      </c>
      <c r="M12" s="23">
        <v>0</v>
      </c>
      <c r="N12" s="23">
        <v>0</v>
      </c>
      <c r="O12" s="23">
        <v>67793.31</v>
      </c>
      <c r="P12" s="23">
        <v>12636.96</v>
      </c>
      <c r="Q12" s="3"/>
    </row>
    <row r="13" spans="1:17" ht="56.25">
      <c r="A13" s="17">
        <v>8</v>
      </c>
      <c r="B13" s="4" t="s">
        <v>21</v>
      </c>
      <c r="C13" s="18" t="s">
        <v>40</v>
      </c>
      <c r="D13" s="5">
        <v>269563.77</v>
      </c>
      <c r="E13" s="5">
        <v>269563.77</v>
      </c>
      <c r="F13" s="6">
        <v>42</v>
      </c>
      <c r="G13" s="14">
        <f>H13+I13+J13+K13+L13+M13+N13+O13+P13</f>
        <v>433734.69</v>
      </c>
      <c r="H13" s="23">
        <v>0</v>
      </c>
      <c r="I13" s="23">
        <v>1800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236492.77</v>
      </c>
      <c r="P13" s="23">
        <v>195441.92000000001</v>
      </c>
      <c r="Q13" s="3"/>
    </row>
    <row r="14" spans="1:17" ht="56.25">
      <c r="A14" s="17">
        <v>9</v>
      </c>
      <c r="B14" s="4" t="s">
        <v>22</v>
      </c>
      <c r="C14" s="18" t="s">
        <v>40</v>
      </c>
      <c r="D14" s="5">
        <v>52334</v>
      </c>
      <c r="E14" s="5">
        <v>52334</v>
      </c>
      <c r="F14" s="6">
        <v>9</v>
      </c>
      <c r="G14" s="14">
        <f>H14+I14+J14+K14+L14+M14+N14+O14+P14</f>
        <v>13949</v>
      </c>
      <c r="H14" s="23">
        <v>0</v>
      </c>
      <c r="I14" s="23">
        <v>1149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12800</v>
      </c>
      <c r="P14" s="23">
        <v>0</v>
      </c>
      <c r="Q14" s="3"/>
    </row>
    <row r="15" spans="1:17" ht="45">
      <c r="A15" s="17">
        <v>10</v>
      </c>
      <c r="B15" s="4" t="s">
        <v>22</v>
      </c>
      <c r="C15" s="18" t="s">
        <v>41</v>
      </c>
      <c r="D15" s="5">
        <v>1803200</v>
      </c>
      <c r="E15" s="5">
        <v>1803200</v>
      </c>
      <c r="F15" s="6">
        <v>3</v>
      </c>
      <c r="G15" s="14">
        <f t="shared" si="0"/>
        <v>74939.600000000006</v>
      </c>
      <c r="H15" s="7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74939.600000000006</v>
      </c>
      <c r="P15" s="23">
        <v>0</v>
      </c>
      <c r="Q15" s="3"/>
    </row>
    <row r="16" spans="1:17" ht="67.5">
      <c r="A16" s="17">
        <v>11</v>
      </c>
      <c r="B16" s="4" t="s">
        <v>23</v>
      </c>
      <c r="C16" s="18" t="s">
        <v>42</v>
      </c>
      <c r="D16" s="5">
        <v>99000</v>
      </c>
      <c r="E16" s="5">
        <v>99000</v>
      </c>
      <c r="F16" s="6">
        <v>3</v>
      </c>
      <c r="G16" s="14">
        <f t="shared" si="0"/>
        <v>66503.75</v>
      </c>
      <c r="H16" s="7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66503.75</v>
      </c>
      <c r="P16" s="23">
        <v>0</v>
      </c>
      <c r="Q16" s="3"/>
    </row>
    <row r="17" spans="1:17" ht="51">
      <c r="A17" s="17">
        <v>12</v>
      </c>
      <c r="B17" s="4" t="s">
        <v>24</v>
      </c>
      <c r="C17" s="18" t="s">
        <v>43</v>
      </c>
      <c r="D17" s="5">
        <v>1254960.97</v>
      </c>
      <c r="E17" s="5">
        <v>1254960.97</v>
      </c>
      <c r="F17" s="6">
        <v>29</v>
      </c>
      <c r="G17" s="14">
        <f t="shared" si="0"/>
        <v>425092.97</v>
      </c>
      <c r="H17" s="7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425092.97</v>
      </c>
      <c r="Q17" s="3"/>
    </row>
    <row r="18" spans="1:17" ht="45">
      <c r="A18" s="17">
        <v>13</v>
      </c>
      <c r="B18" s="4" t="s">
        <v>25</v>
      </c>
      <c r="C18" s="18" t="s">
        <v>44</v>
      </c>
      <c r="D18" s="5">
        <v>4914184.28</v>
      </c>
      <c r="E18" s="5">
        <v>4914184.28</v>
      </c>
      <c r="F18" s="6">
        <v>18</v>
      </c>
      <c r="G18" s="14">
        <f t="shared" si="0"/>
        <v>895533</v>
      </c>
      <c r="H18" s="7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843428</v>
      </c>
      <c r="P18" s="23">
        <v>52105</v>
      </c>
      <c r="Q18" s="3"/>
    </row>
    <row r="19" spans="1:17" ht="90">
      <c r="A19" s="17">
        <v>14</v>
      </c>
      <c r="B19" s="4" t="s">
        <v>26</v>
      </c>
      <c r="C19" s="18" t="s">
        <v>45</v>
      </c>
      <c r="D19" s="5">
        <v>56501401.32</v>
      </c>
      <c r="E19" s="5">
        <v>56501401.32</v>
      </c>
      <c r="F19" s="6">
        <v>8</v>
      </c>
      <c r="G19" s="14">
        <f>H19+I19+J19+K19+L19+M19+N19+O19+P19</f>
        <v>102589308</v>
      </c>
      <c r="H19" s="7">
        <v>0</v>
      </c>
      <c r="I19" s="23">
        <v>0</v>
      </c>
      <c r="J19" s="23">
        <v>50701181</v>
      </c>
      <c r="K19" s="23">
        <v>0</v>
      </c>
      <c r="L19" s="23">
        <v>0</v>
      </c>
      <c r="M19" s="23">
        <v>0</v>
      </c>
      <c r="N19" s="23">
        <v>0</v>
      </c>
      <c r="O19" s="23">
        <v>51888127</v>
      </c>
      <c r="P19" s="23">
        <v>0</v>
      </c>
      <c r="Q19" s="3"/>
    </row>
    <row r="20" spans="1:17" ht="101.25">
      <c r="A20" s="17">
        <v>15</v>
      </c>
      <c r="B20" s="4" t="s">
        <v>28</v>
      </c>
      <c r="C20" s="18" t="s">
        <v>47</v>
      </c>
      <c r="D20" s="5">
        <v>721974.27</v>
      </c>
      <c r="E20" s="5">
        <v>721974.27</v>
      </c>
      <c r="F20" s="6">
        <v>39</v>
      </c>
      <c r="G20" s="14">
        <f t="shared" si="0"/>
        <v>494218.04000000004</v>
      </c>
      <c r="H20" s="23">
        <v>15269.03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478949.01</v>
      </c>
      <c r="Q20" s="3"/>
    </row>
    <row r="21" spans="1:17" ht="51">
      <c r="A21" s="17">
        <v>16</v>
      </c>
      <c r="B21" s="4" t="s">
        <v>29</v>
      </c>
      <c r="C21" s="18" t="s">
        <v>46</v>
      </c>
      <c r="D21" s="5">
        <v>20831656.030000001</v>
      </c>
      <c r="E21" s="5">
        <v>20831656.030000001</v>
      </c>
      <c r="F21" s="6">
        <v>13</v>
      </c>
      <c r="G21" s="14">
        <f t="shared" si="0"/>
        <v>12229280.91</v>
      </c>
      <c r="H21" s="7">
        <v>0</v>
      </c>
      <c r="I21" s="23">
        <v>0</v>
      </c>
      <c r="J21" s="23">
        <v>0</v>
      </c>
      <c r="K21" s="23">
        <v>0</v>
      </c>
      <c r="L21" s="23">
        <v>0</v>
      </c>
      <c r="M21" s="23">
        <v>44283.360000000001</v>
      </c>
      <c r="N21" s="23">
        <v>0</v>
      </c>
      <c r="O21" s="23">
        <v>12184997.550000001</v>
      </c>
      <c r="P21" s="23">
        <v>0</v>
      </c>
      <c r="Q21" s="3"/>
    </row>
    <row r="22" spans="1:17" ht="33.75">
      <c r="A22" s="17">
        <v>17</v>
      </c>
      <c r="B22" s="4" t="s">
        <v>35</v>
      </c>
      <c r="C22" s="18" t="s">
        <v>34</v>
      </c>
      <c r="D22" s="5">
        <v>354414349.19999999</v>
      </c>
      <c r="E22" s="5">
        <v>124466712.02</v>
      </c>
      <c r="F22" s="6">
        <v>37</v>
      </c>
      <c r="G22" s="14">
        <f t="shared" si="0"/>
        <v>21323954.560000002</v>
      </c>
      <c r="H22" s="7">
        <v>0</v>
      </c>
      <c r="I22" s="23">
        <v>0</v>
      </c>
      <c r="J22" s="23">
        <v>0</v>
      </c>
      <c r="K22" s="23">
        <v>0</v>
      </c>
      <c r="L22" s="23">
        <v>0</v>
      </c>
      <c r="M22" s="23">
        <v>1744856.02</v>
      </c>
      <c r="N22" s="23">
        <v>0</v>
      </c>
      <c r="O22" s="23">
        <v>3691966.73</v>
      </c>
      <c r="P22" s="23">
        <v>15887131.810000001</v>
      </c>
      <c r="Q22" s="3"/>
    </row>
    <row r="23" spans="1:17">
      <c r="A23" s="53" t="s">
        <v>59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5"/>
      <c r="Q23" s="3"/>
    </row>
    <row r="24" spans="1:17" ht="33.75">
      <c r="A24" s="17">
        <v>18</v>
      </c>
      <c r="B24" s="4" t="s">
        <v>52</v>
      </c>
      <c r="C24" s="18" t="s">
        <v>50</v>
      </c>
      <c r="D24" s="5">
        <v>909599.12</v>
      </c>
      <c r="E24" s="5">
        <v>909599.12</v>
      </c>
      <c r="F24" s="6">
        <v>7</v>
      </c>
      <c r="G24" s="14">
        <f>H24+I24+J24+K24+L24+M24+N24+O24+P24</f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3"/>
    </row>
    <row r="25" spans="1:17" ht="33.75">
      <c r="A25" s="17">
        <v>19</v>
      </c>
      <c r="B25" s="4" t="s">
        <v>51</v>
      </c>
      <c r="C25" s="18" t="s">
        <v>50</v>
      </c>
      <c r="D25" s="5">
        <v>5267763.8099999996</v>
      </c>
      <c r="E25" s="5">
        <v>5100000</v>
      </c>
      <c r="F25" s="6">
        <v>3</v>
      </c>
      <c r="G25" s="14">
        <f t="shared" si="0"/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3"/>
    </row>
    <row r="26" spans="1:17" s="1" customFormat="1">
      <c r="A26" s="56" t="s">
        <v>56</v>
      </c>
      <c r="B26" s="57"/>
      <c r="C26" s="19"/>
      <c r="D26" s="13">
        <f>SUM(D6:D25)</f>
        <v>515669698.88</v>
      </c>
      <c r="E26" s="13">
        <f>SUM(E6:E25)</f>
        <v>285462940.49000001</v>
      </c>
      <c r="F26" s="13">
        <f>SUM(F6:F25)</f>
        <v>399</v>
      </c>
      <c r="G26" s="13">
        <f>SUM(G6:G25)</f>
        <v>154749826.25999999</v>
      </c>
      <c r="H26" s="13">
        <f t="shared" ref="H26:O26" si="1">SUM(H6:H25)</f>
        <v>15269.03</v>
      </c>
      <c r="I26" s="13">
        <f t="shared" si="1"/>
        <v>943769.82</v>
      </c>
      <c r="J26" s="13">
        <f t="shared" si="1"/>
        <v>50710262.840000004</v>
      </c>
      <c r="K26" s="13">
        <f t="shared" si="1"/>
        <v>49019.41</v>
      </c>
      <c r="L26" s="13">
        <f t="shared" si="1"/>
        <v>0</v>
      </c>
      <c r="M26" s="13">
        <f t="shared" si="1"/>
        <v>1789139.3800000001</v>
      </c>
      <c r="N26" s="13">
        <f t="shared" si="1"/>
        <v>28570.15</v>
      </c>
      <c r="O26" s="13">
        <f t="shared" si="1"/>
        <v>76128563.38000001</v>
      </c>
      <c r="P26" s="13">
        <f>SUM(P6:P25)</f>
        <v>25085232.25</v>
      </c>
      <c r="Q26" s="30"/>
    </row>
    <row r="27" spans="1:17" s="1" customFormat="1">
      <c r="A27" s="32" t="s">
        <v>48</v>
      </c>
      <c r="B27" s="33"/>
      <c r="C27" s="20"/>
      <c r="D27" s="21"/>
      <c r="E27" s="21"/>
      <c r="F27" s="22"/>
      <c r="G27" s="13">
        <f>G26/D26*100</f>
        <v>30.00948603264963</v>
      </c>
      <c r="H27" s="13">
        <f>H26/D26*100</f>
        <v>2.9610097380480781E-3</v>
      </c>
      <c r="I27" s="13">
        <f>I26/D26*100</f>
        <v>0.1830182812854439</v>
      </c>
      <c r="J27" s="13">
        <f>J26/D26*100</f>
        <v>9.8338651563470361</v>
      </c>
      <c r="K27" s="13">
        <f>K26/D26*100</f>
        <v>9.5059706060811548E-3</v>
      </c>
      <c r="L27" s="13">
        <f>L26/D26*100</f>
        <v>0</v>
      </c>
      <c r="M27" s="13">
        <f>M26/D26*100</f>
        <v>0.34695452998031318</v>
      </c>
      <c r="N27" s="13">
        <f>N26/D26*100</f>
        <v>5.5403972857145673E-3</v>
      </c>
      <c r="O27" s="13">
        <f>O26/D26*100</f>
        <v>14.76304765343904</v>
      </c>
      <c r="P27" s="13">
        <f>P26/D26*100</f>
        <v>4.8645930339679531</v>
      </c>
      <c r="Q27" s="30"/>
    </row>
    <row r="28" spans="1:17" s="1" customFormat="1">
      <c r="A28" s="40" t="s">
        <v>49</v>
      </c>
      <c r="B28" s="41"/>
      <c r="C28" s="41"/>
      <c r="D28" s="41"/>
      <c r="E28" s="41"/>
      <c r="F28" s="42"/>
      <c r="G28" s="12"/>
      <c r="H28" s="12">
        <f>H26/G26*100</f>
        <v>9.8669125316793761E-3</v>
      </c>
      <c r="I28" s="12">
        <f>I26/G26*100</f>
        <v>0.6098680966622495</v>
      </c>
      <c r="J28" s="12">
        <f>J26/G26*100</f>
        <v>32.769188867973341</v>
      </c>
      <c r="K28" s="12">
        <f>K26/G26*100</f>
        <v>3.1676552526554033E-2</v>
      </c>
      <c r="L28" s="12">
        <f>L26/G26*100</f>
        <v>0</v>
      </c>
      <c r="M28" s="12">
        <f>M26/G26*100</f>
        <v>1.1561495241965645</v>
      </c>
      <c r="N28" s="12">
        <f>N26/G26*100</f>
        <v>1.8462153199447478E-2</v>
      </c>
      <c r="O28" s="12">
        <f>O26/G26*100</f>
        <v>49.194603457643979</v>
      </c>
      <c r="P28" s="12">
        <f>P26/G26*100</f>
        <v>16.210184435266196</v>
      </c>
      <c r="Q28" s="30"/>
    </row>
    <row r="29" spans="1:17" s="1" customFormat="1">
      <c r="A29" s="43" t="s">
        <v>60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5"/>
      <c r="Q29" s="30"/>
    </row>
    <row r="30" spans="1:17" s="1" customFormat="1" ht="72" customHeight="1">
      <c r="A30" s="34">
        <v>20</v>
      </c>
      <c r="B30" s="27" t="s">
        <v>4</v>
      </c>
      <c r="C30" s="28" t="s">
        <v>53</v>
      </c>
      <c r="D30" s="24">
        <v>7328857.2199999997</v>
      </c>
      <c r="E30" s="24">
        <v>4792429.18</v>
      </c>
      <c r="F30" s="24">
        <v>11</v>
      </c>
      <c r="G30" s="24">
        <f>H30+I30+J30+K30+L30+M30+N30+O30+P30</f>
        <v>470807.49</v>
      </c>
      <c r="H30" s="24">
        <v>400</v>
      </c>
      <c r="I30" s="24">
        <v>21094.5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449312.99</v>
      </c>
      <c r="P30" s="24">
        <v>0</v>
      </c>
      <c r="Q30" s="30"/>
    </row>
    <row r="31" spans="1:17" s="1" customFormat="1" ht="101.25" customHeight="1">
      <c r="A31" s="34">
        <v>21</v>
      </c>
      <c r="B31" s="27" t="s">
        <v>5</v>
      </c>
      <c r="C31" s="29" t="s">
        <v>54</v>
      </c>
      <c r="D31" s="24">
        <v>3348640.87</v>
      </c>
      <c r="E31" s="24">
        <v>3348640.87</v>
      </c>
      <c r="F31" s="24">
        <v>18</v>
      </c>
      <c r="G31" s="24">
        <f t="shared" ref="G31:G32" si="2">H31+I31+J31+K31+L31+M31+N31+O31+P31</f>
        <v>1514667.5399999998</v>
      </c>
      <c r="H31" s="24">
        <v>47713.599999999999</v>
      </c>
      <c r="I31" s="24">
        <v>0</v>
      </c>
      <c r="J31" s="24">
        <v>11396.33</v>
      </c>
      <c r="K31" s="24">
        <v>0</v>
      </c>
      <c r="L31" s="24">
        <v>0</v>
      </c>
      <c r="M31" s="24">
        <v>0</v>
      </c>
      <c r="N31" s="24">
        <v>0</v>
      </c>
      <c r="O31" s="24">
        <v>1454853.22</v>
      </c>
      <c r="P31" s="24">
        <v>704.39</v>
      </c>
      <c r="Q31" s="30"/>
    </row>
    <row r="32" spans="1:17" s="1" customFormat="1" ht="93.75" customHeight="1">
      <c r="A32" s="34">
        <v>22</v>
      </c>
      <c r="B32" s="27" t="s">
        <v>6</v>
      </c>
      <c r="C32" s="28" t="s">
        <v>55</v>
      </c>
      <c r="D32" s="24">
        <v>9984862.8399999999</v>
      </c>
      <c r="E32" s="24">
        <v>9984862.8399999999</v>
      </c>
      <c r="F32" s="24">
        <v>3</v>
      </c>
      <c r="G32" s="24">
        <f t="shared" si="2"/>
        <v>4572117.0200000005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4571177.9400000004</v>
      </c>
      <c r="P32" s="24">
        <v>939.08</v>
      </c>
      <c r="Q32" s="30"/>
    </row>
    <row r="33" spans="1:17" s="1" customFormat="1">
      <c r="A33" s="39" t="s">
        <v>57</v>
      </c>
      <c r="B33" s="39"/>
      <c r="C33" s="39"/>
      <c r="D33" s="25">
        <f>SUM(D30:D32)</f>
        <v>20662360.93</v>
      </c>
      <c r="E33" s="25">
        <f>SUM(E30:E32)</f>
        <v>18125932.890000001</v>
      </c>
      <c r="F33" s="26">
        <f>SUM(F30:F32)</f>
        <v>32</v>
      </c>
      <c r="G33" s="26">
        <f>SUM(G30:G32)</f>
        <v>6557592.0500000007</v>
      </c>
      <c r="H33" s="26">
        <f t="shared" ref="H33:P33" si="3">SUM(H30:H32)</f>
        <v>48113.599999999999</v>
      </c>
      <c r="I33" s="26">
        <f t="shared" si="3"/>
        <v>21094.5</v>
      </c>
      <c r="J33" s="26">
        <f t="shared" si="3"/>
        <v>11396.33</v>
      </c>
      <c r="K33" s="26">
        <f t="shared" si="3"/>
        <v>0</v>
      </c>
      <c r="L33" s="26">
        <f t="shared" si="3"/>
        <v>0</v>
      </c>
      <c r="M33" s="26">
        <f t="shared" si="3"/>
        <v>0</v>
      </c>
      <c r="N33" s="26">
        <f t="shared" si="3"/>
        <v>0</v>
      </c>
      <c r="O33" s="26">
        <f t="shared" si="3"/>
        <v>6475344.1500000004</v>
      </c>
      <c r="P33" s="26">
        <f t="shared" si="3"/>
        <v>1643.47</v>
      </c>
      <c r="Q33" s="30"/>
    </row>
    <row r="34" spans="1:17" s="1" customFormat="1">
      <c r="A34" s="39" t="s">
        <v>58</v>
      </c>
      <c r="B34" s="39"/>
      <c r="C34" s="39"/>
      <c r="D34" s="25">
        <f t="shared" ref="D34:P34" si="4">D26+D33</f>
        <v>536332059.81</v>
      </c>
      <c r="E34" s="25">
        <f t="shared" si="4"/>
        <v>303588873.38</v>
      </c>
      <c r="F34" s="25">
        <f t="shared" si="4"/>
        <v>431</v>
      </c>
      <c r="G34" s="25">
        <f t="shared" si="4"/>
        <v>161307418.31</v>
      </c>
      <c r="H34" s="25">
        <f t="shared" si="4"/>
        <v>63382.63</v>
      </c>
      <c r="I34" s="25">
        <f t="shared" si="4"/>
        <v>964864.32</v>
      </c>
      <c r="J34" s="25">
        <f t="shared" si="4"/>
        <v>50721659.170000002</v>
      </c>
      <c r="K34" s="25">
        <f t="shared" si="4"/>
        <v>49019.41</v>
      </c>
      <c r="L34" s="25">
        <f t="shared" si="4"/>
        <v>0</v>
      </c>
      <c r="M34" s="25">
        <f t="shared" si="4"/>
        <v>1789139.3800000001</v>
      </c>
      <c r="N34" s="25">
        <f t="shared" si="4"/>
        <v>28570.15</v>
      </c>
      <c r="O34" s="25">
        <f t="shared" si="4"/>
        <v>82603907.530000016</v>
      </c>
      <c r="P34" s="25">
        <f t="shared" si="4"/>
        <v>25086875.719999999</v>
      </c>
      <c r="Q34" s="30"/>
    </row>
    <row r="35" spans="1:17">
      <c r="A35" s="39" t="s">
        <v>48</v>
      </c>
      <c r="B35" s="39"/>
      <c r="C35" s="39"/>
      <c r="D35" s="35"/>
      <c r="E35" s="35"/>
      <c r="F35" s="36"/>
      <c r="G35" s="37">
        <f>G34/D34*100</f>
        <v>30.076035053199035</v>
      </c>
      <c r="H35" s="37">
        <f>H34/D34*100</f>
        <v>1.1817796240346663E-2</v>
      </c>
      <c r="I35" s="37">
        <f>I34/D34*100</f>
        <v>0.17990054898858945</v>
      </c>
      <c r="J35" s="37">
        <f>J34/D34*100</f>
        <v>9.4571372794623834</v>
      </c>
      <c r="K35" s="37">
        <f>K34/D34*100</f>
        <v>9.1397501050684022E-3</v>
      </c>
      <c r="L35" s="37">
        <f>L34/D34*100</f>
        <v>0</v>
      </c>
      <c r="M35" s="37">
        <f>M34/D34*100</f>
        <v>0.33358799782243437</v>
      </c>
      <c r="N35" s="37">
        <f>N34/D34*100</f>
        <v>5.3269517414493567E-3</v>
      </c>
      <c r="O35" s="37">
        <f>O34/D34*100</f>
        <v>15.401635240537948</v>
      </c>
      <c r="P35" s="37">
        <f>P34/D34*100</f>
        <v>4.6774894883008162</v>
      </c>
    </row>
    <row r="36" spans="1:17">
      <c r="A36" s="39" t="s">
        <v>49</v>
      </c>
      <c r="B36" s="39"/>
      <c r="C36" s="39"/>
      <c r="D36" s="35"/>
      <c r="E36" s="35"/>
      <c r="F36" s="36"/>
      <c r="G36" s="37"/>
      <c r="H36" s="37">
        <f>H34/G34*100</f>
        <v>3.9293065789566782E-2</v>
      </c>
      <c r="I36" s="37">
        <f>I34/G34*100</f>
        <v>0.59815247811215189</v>
      </c>
      <c r="J36" s="37">
        <f>J34/G34*100</f>
        <v>31.444095814938471</v>
      </c>
      <c r="K36" s="37">
        <f>K34/G34*100</f>
        <v>3.0388813182661373E-2</v>
      </c>
      <c r="L36" s="37">
        <f>L34/G34*100</f>
        <v>0</v>
      </c>
      <c r="M36" s="37">
        <f>M34/G34*100</f>
        <v>1.1091488530066478</v>
      </c>
      <c r="N36" s="37">
        <f>N34/G34*100</f>
        <v>1.7711615683473399E-2</v>
      </c>
      <c r="O36" s="37">
        <f>O34/G34*100</f>
        <v>51.208994846878106</v>
      </c>
      <c r="P36" s="37">
        <f>P34/G34*100</f>
        <v>15.552214512408929</v>
      </c>
    </row>
    <row r="37" spans="1:17">
      <c r="D37" s="10"/>
      <c r="E37" s="10"/>
      <c r="G37" s="15"/>
      <c r="H37" s="11"/>
      <c r="I37" s="11"/>
      <c r="J37" s="11"/>
      <c r="K37" s="11"/>
      <c r="L37" s="11"/>
      <c r="M37" s="11"/>
      <c r="N37" s="11"/>
      <c r="O37" s="11"/>
    </row>
    <row r="38" spans="1:17">
      <c r="D38" s="10"/>
      <c r="E38" s="10"/>
      <c r="G38" s="15"/>
      <c r="H38" s="11"/>
      <c r="I38" s="11"/>
      <c r="J38" s="11"/>
      <c r="K38" s="11"/>
      <c r="L38" s="11"/>
      <c r="M38" s="11"/>
      <c r="N38" s="11"/>
      <c r="O38" s="11"/>
    </row>
    <row r="39" spans="1:17">
      <c r="D39" s="10"/>
      <c r="E39" s="10"/>
      <c r="F39" s="11"/>
      <c r="G39" s="15"/>
      <c r="H39" s="11"/>
      <c r="I39" s="11"/>
      <c r="J39" s="11"/>
      <c r="K39" s="11"/>
      <c r="L39" s="11"/>
      <c r="M39" s="11"/>
      <c r="N39" s="11"/>
      <c r="O39" s="11"/>
    </row>
    <row r="40" spans="1:17">
      <c r="D40" s="10"/>
      <c r="E40" s="10"/>
      <c r="G40" s="15"/>
      <c r="H40" s="11"/>
      <c r="I40" s="11"/>
      <c r="J40" s="11"/>
      <c r="K40" s="11"/>
      <c r="L40" s="11"/>
      <c r="M40" s="11"/>
      <c r="N40" s="11"/>
      <c r="O40" s="11"/>
    </row>
    <row r="41" spans="1:17">
      <c r="D41" s="10"/>
      <c r="E41" s="10"/>
      <c r="G41" s="15"/>
      <c r="H41" s="11"/>
      <c r="I41" s="11"/>
      <c r="J41" s="11"/>
      <c r="K41" s="11"/>
      <c r="L41" s="11"/>
      <c r="M41" s="11"/>
      <c r="N41" s="11"/>
      <c r="O41" s="11"/>
    </row>
    <row r="42" spans="1:17">
      <c r="D42" s="10"/>
      <c r="E42" s="10"/>
      <c r="G42" s="15"/>
      <c r="H42" s="11"/>
      <c r="I42" s="11"/>
      <c r="J42" s="11"/>
      <c r="K42" s="11"/>
      <c r="L42" s="11"/>
      <c r="M42" s="11"/>
      <c r="N42" s="11"/>
      <c r="O42" s="11"/>
    </row>
    <row r="43" spans="1:17">
      <c r="D43" s="10"/>
      <c r="E43" s="10"/>
      <c r="G43" s="15"/>
      <c r="H43" s="11"/>
      <c r="I43" s="11"/>
      <c r="J43" s="11"/>
      <c r="K43" s="11"/>
      <c r="L43" s="11"/>
      <c r="M43" s="11"/>
      <c r="N43" s="11"/>
      <c r="O43" s="11"/>
    </row>
    <row r="44" spans="1:17">
      <c r="D44" s="10"/>
      <c r="E44" s="10"/>
      <c r="G44" s="15"/>
      <c r="H44" s="11"/>
      <c r="I44" s="11"/>
      <c r="J44" s="11"/>
      <c r="K44" s="11"/>
      <c r="L44" s="11"/>
      <c r="M44" s="11"/>
      <c r="N44" s="11"/>
      <c r="O44" s="11"/>
    </row>
    <row r="45" spans="1:17">
      <c r="D45" s="10"/>
      <c r="E45" s="10"/>
      <c r="G45" s="15"/>
      <c r="H45" s="11"/>
      <c r="I45" s="11"/>
      <c r="J45" s="11"/>
      <c r="K45" s="11"/>
      <c r="L45" s="11"/>
      <c r="M45" s="11"/>
      <c r="N45" s="11"/>
      <c r="O45" s="11"/>
    </row>
    <row r="46" spans="1:17">
      <c r="D46" s="10"/>
      <c r="E46" s="10"/>
      <c r="G46" s="15"/>
      <c r="H46" s="11"/>
      <c r="I46" s="11"/>
      <c r="J46" s="11"/>
      <c r="K46" s="11"/>
      <c r="L46" s="11"/>
      <c r="M46" s="11"/>
      <c r="N46" s="11"/>
      <c r="O46" s="11"/>
    </row>
    <row r="47" spans="1:17">
      <c r="D47" s="10"/>
      <c r="E47" s="10"/>
      <c r="G47" s="15"/>
      <c r="H47" s="11"/>
      <c r="I47" s="11"/>
      <c r="J47" s="11"/>
      <c r="K47" s="11"/>
      <c r="L47" s="11"/>
      <c r="M47" s="11"/>
      <c r="N47" s="11"/>
      <c r="O47" s="11"/>
    </row>
    <row r="48" spans="1:17" s="8" customFormat="1" ht="12.75">
      <c r="B48" s="9"/>
      <c r="C48" s="9"/>
      <c r="D48" s="10"/>
      <c r="E48" s="10"/>
      <c r="G48" s="15"/>
      <c r="H48" s="11"/>
      <c r="I48" s="11"/>
      <c r="J48" s="11"/>
      <c r="K48" s="11"/>
      <c r="L48" s="11"/>
      <c r="M48" s="11"/>
      <c r="N48" s="11"/>
      <c r="O48" s="11"/>
    </row>
    <row r="49" spans="2:15" s="8" customFormat="1" ht="12.75">
      <c r="B49" s="9"/>
      <c r="C49" s="9"/>
      <c r="D49" s="10"/>
      <c r="E49" s="10"/>
      <c r="G49" s="15"/>
      <c r="H49" s="11"/>
      <c r="I49" s="11"/>
      <c r="J49" s="11"/>
      <c r="K49" s="11"/>
      <c r="L49" s="11"/>
      <c r="M49" s="11"/>
      <c r="N49" s="11"/>
      <c r="O49" s="11"/>
    </row>
    <row r="50" spans="2:15" s="8" customFormat="1" ht="12.75">
      <c r="B50" s="9"/>
      <c r="C50" s="9"/>
      <c r="D50" s="10"/>
      <c r="E50" s="10"/>
      <c r="G50" s="16"/>
    </row>
    <row r="51" spans="2:15" s="8" customFormat="1" ht="12.75">
      <c r="B51" s="9"/>
      <c r="C51" s="9"/>
      <c r="D51" s="10"/>
      <c r="E51" s="10"/>
      <c r="G51" s="16"/>
    </row>
    <row r="52" spans="2:15" s="8" customFormat="1" ht="12.75">
      <c r="B52" s="9"/>
      <c r="C52" s="9"/>
      <c r="D52" s="10"/>
      <c r="E52" s="10"/>
      <c r="G52" s="16"/>
    </row>
    <row r="53" spans="2:15" s="8" customFormat="1" ht="12.75">
      <c r="B53" s="9"/>
      <c r="C53" s="9"/>
      <c r="D53" s="10"/>
      <c r="E53" s="10"/>
      <c r="G53" s="16"/>
    </row>
  </sheetData>
  <mergeCells count="18">
    <mergeCell ref="O1:P1"/>
    <mergeCell ref="G3:P3"/>
    <mergeCell ref="A5:P5"/>
    <mergeCell ref="A23:P23"/>
    <mergeCell ref="A26:B26"/>
    <mergeCell ref="A3:A4"/>
    <mergeCell ref="B3:B4"/>
    <mergeCell ref="C3:C4"/>
    <mergeCell ref="D3:D4"/>
    <mergeCell ref="E3:E4"/>
    <mergeCell ref="A2:P2"/>
    <mergeCell ref="F3:F4"/>
    <mergeCell ref="A33:C33"/>
    <mergeCell ref="A34:C34"/>
    <mergeCell ref="A35:C35"/>
    <mergeCell ref="A36:C36"/>
    <mergeCell ref="A28:F28"/>
    <mergeCell ref="A29:P29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к отчету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2014-06-20T12:29:15Z</dcterms:modified>
</cp:coreProperties>
</file>